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/>
  <mc:AlternateContent xmlns:mc="http://schemas.openxmlformats.org/markup-compatibility/2006">
    <mc:Choice Requires="x15">
      <x15ac:absPath xmlns:x15ac="http://schemas.microsoft.com/office/spreadsheetml/2010/11/ac" url="D:\Unity Games\Games\Ponex Character Creator\Assets\Data\"/>
    </mc:Choice>
  </mc:AlternateContent>
  <xr:revisionPtr revIDLastSave="0" documentId="13_ncr:1_{2F5FF5C4-FE33-45F8-8B75-585DBABA8DC0}" xr6:coauthVersionLast="47" xr6:coauthVersionMax="47" xr10:uidLastSave="{00000000-0000-0000-0000-000000000000}"/>
  <bookViews>
    <workbookView xWindow="-120" yWindow="-120" windowWidth="20640" windowHeight="11160" firstSheet="5" activeTab="13" xr2:uid="{00000000-000D-0000-FFFF-FFFF00000000}"/>
  </bookViews>
  <sheets>
    <sheet name="Characters" sheetId="1" r:id="rId1"/>
    <sheet name="Base Plot" sheetId="2" r:id="rId2"/>
    <sheet name="Test" sheetId="3" r:id="rId3"/>
    <sheet name="Trigger" sheetId="4" r:id="rId4"/>
    <sheet name="Jack Cararrow" sheetId="5" r:id="rId5"/>
    <sheet name="Iyolit" sheetId="6" r:id="rId6"/>
    <sheet name="Yuotay" sheetId="12" r:id="rId7"/>
    <sheet name="Garmen" sheetId="8" r:id="rId8"/>
    <sheet name="Nari" sheetId="9" r:id="rId9"/>
    <sheet name="Ric Slime" sheetId="14" r:id="rId10"/>
    <sheet name="Obo and Riena" sheetId="10" r:id="rId11"/>
    <sheet name="Bahrue" sheetId="13" r:id="rId12"/>
    <sheet name="Tic" sheetId="11" r:id="rId13"/>
    <sheet name="Cals Temp" sheetId="15" r:id="rId14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15" l="1"/>
  <c r="G4" i="15"/>
  <c r="G5" i="15"/>
  <c r="G6" i="15"/>
  <c r="G7" i="15"/>
  <c r="G8" i="15"/>
  <c r="G9" i="15"/>
  <c r="G10" i="15"/>
  <c r="G11" i="15"/>
  <c r="G12" i="15"/>
  <c r="G13" i="15"/>
  <c r="G14" i="15"/>
  <c r="G15" i="15"/>
  <c r="G16" i="15"/>
  <c r="G17" i="15"/>
  <c r="G18" i="15"/>
  <c r="G19" i="15"/>
  <c r="G20" i="15"/>
  <c r="G21" i="15"/>
  <c r="G22" i="15"/>
  <c r="G23" i="15"/>
  <c r="G24" i="15"/>
  <c r="G25" i="15"/>
  <c r="G26" i="15"/>
  <c r="G27" i="15"/>
  <c r="G28" i="15"/>
  <c r="G2" i="15"/>
  <c r="B3" i="15"/>
  <c r="B2" i="15"/>
  <c r="H3" i="15"/>
  <c r="E2" i="15"/>
  <c r="D3" i="15"/>
  <c r="E3" i="15" s="1"/>
  <c r="C4" i="15" s="1"/>
  <c r="B4" i="15" s="1"/>
  <c r="F3" i="15"/>
  <c r="F4" i="15" s="1"/>
  <c r="F5" i="15" s="1"/>
  <c r="F6" i="15" s="1"/>
  <c r="F7" i="15" s="1"/>
  <c r="F8" i="15" s="1"/>
  <c r="F9" i="15" s="1"/>
  <c r="F10" i="15" s="1"/>
  <c r="F11" i="15" s="1"/>
  <c r="F12" i="15" s="1"/>
  <c r="F13" i="15" s="1"/>
  <c r="F14" i="15" s="1"/>
  <c r="F15" i="15" s="1"/>
  <c r="F16" i="15" s="1"/>
  <c r="F17" i="15" s="1"/>
  <c r="F18" i="15" s="1"/>
  <c r="F19" i="15" s="1"/>
  <c r="F20" i="15" s="1"/>
  <c r="F21" i="15" s="1"/>
  <c r="F22" i="15" s="1"/>
  <c r="F23" i="15" s="1"/>
  <c r="F24" i="15" s="1"/>
  <c r="F25" i="15" s="1"/>
  <c r="F26" i="15" s="1"/>
  <c r="F27" i="15" s="1"/>
  <c r="F28" i="15" s="1"/>
  <c r="C3" i="15"/>
  <c r="J2" i="15" l="1"/>
  <c r="I2" i="15" s="1"/>
  <c r="D4" i="15"/>
  <c r="D5" i="15" s="1"/>
  <c r="D6" i="15" s="1"/>
  <c r="D7" i="15" s="1"/>
  <c r="D8" i="15" s="1"/>
  <c r="D9" i="15" s="1"/>
  <c r="D10" i="15" s="1"/>
  <c r="D11" i="15" s="1"/>
  <c r="D12" i="15" s="1"/>
  <c r="D13" i="15" s="1"/>
  <c r="D14" i="15" s="1"/>
  <c r="D15" i="15" s="1"/>
  <c r="D16" i="15" s="1"/>
  <c r="D17" i="15" s="1"/>
  <c r="D18" i="15" s="1"/>
  <c r="D19" i="15" s="1"/>
  <c r="D20" i="15" s="1"/>
  <c r="D21" i="15" s="1"/>
  <c r="D22" i="15" s="1"/>
  <c r="D23" i="15" s="1"/>
  <c r="D24" i="15" s="1"/>
  <c r="D25" i="15" s="1"/>
  <c r="D26" i="15" s="1"/>
  <c r="D27" i="15" s="1"/>
  <c r="D28" i="15" s="1"/>
  <c r="E4" i="15" l="1"/>
  <c r="C5" i="15" s="1"/>
  <c r="E5" i="15" l="1"/>
  <c r="C6" i="15" s="1"/>
  <c r="E6" i="15" s="1"/>
  <c r="C7" i="15" s="1"/>
  <c r="B5" i="15"/>
  <c r="B6" i="15" s="1"/>
  <c r="E7" i="15" l="1"/>
  <c r="C8" i="15" s="1"/>
  <c r="B7" i="15"/>
  <c r="E8" i="15" l="1"/>
  <c r="C9" i="15" s="1"/>
  <c r="B8" i="15"/>
  <c r="E9" i="15" l="1"/>
  <c r="C10" i="15" s="1"/>
  <c r="B9" i="15"/>
  <c r="E10" i="15" l="1"/>
  <c r="C11" i="15" s="1"/>
  <c r="B10" i="15"/>
  <c r="E11" i="15" l="1"/>
  <c r="C12" i="15" s="1"/>
  <c r="B11" i="15"/>
  <c r="E12" i="15" l="1"/>
  <c r="C13" i="15" s="1"/>
  <c r="B12" i="15"/>
  <c r="E13" i="15" l="1"/>
  <c r="C14" i="15" s="1"/>
  <c r="B13" i="15"/>
  <c r="E14" i="15" l="1"/>
  <c r="C15" i="15" s="1"/>
  <c r="B14" i="15"/>
  <c r="E15" i="15" l="1"/>
  <c r="C16" i="15" s="1"/>
  <c r="B15" i="15"/>
  <c r="E16" i="15" l="1"/>
  <c r="C17" i="15" s="1"/>
  <c r="B16" i="15"/>
  <c r="E17" i="15" l="1"/>
  <c r="C18" i="15" s="1"/>
  <c r="B17" i="15"/>
  <c r="E18" i="15" l="1"/>
  <c r="C19" i="15" s="1"/>
  <c r="B18" i="15"/>
  <c r="E19" i="15" l="1"/>
  <c r="C20" i="15" s="1"/>
  <c r="B19" i="15"/>
  <c r="E20" i="15" l="1"/>
  <c r="C21" i="15" s="1"/>
  <c r="B20" i="15"/>
  <c r="E21" i="15" l="1"/>
  <c r="C22" i="15" s="1"/>
  <c r="B21" i="15"/>
  <c r="E22" i="15" l="1"/>
  <c r="C23" i="15" s="1"/>
  <c r="B22" i="15"/>
  <c r="E23" i="15" l="1"/>
  <c r="C24" i="15" s="1"/>
  <c r="B23" i="15"/>
  <c r="E24" i="15" l="1"/>
  <c r="C25" i="15" s="1"/>
  <c r="B24" i="15"/>
  <c r="E25" i="15" l="1"/>
  <c r="C26" i="15" s="1"/>
  <c r="B25" i="15"/>
  <c r="E26" i="15" l="1"/>
  <c r="C27" i="15" s="1"/>
  <c r="B26" i="15"/>
  <c r="E27" i="15" l="1"/>
  <c r="C28" i="15" s="1"/>
  <c r="B27" i="15"/>
  <c r="E28" i="15" l="1"/>
  <c r="B28" i="15"/>
</calcChain>
</file>

<file path=xl/sharedStrings.xml><?xml version="1.0" encoding="utf-8"?>
<sst xmlns="http://schemas.openxmlformats.org/spreadsheetml/2006/main" count="86" uniqueCount="69">
  <si>
    <t>Index</t>
  </si>
  <si>
    <t>Name</t>
  </si>
  <si>
    <t>Description</t>
  </si>
  <si>
    <t>Play Style</t>
  </si>
  <si>
    <t>StoryMode Base Game</t>
  </si>
  <si>
    <t>Test</t>
  </si>
  <si>
    <t>Bump</t>
  </si>
  <si>
    <t>Super</t>
  </si>
  <si>
    <t>Movement Type</t>
  </si>
  <si>
    <t>Trigger</t>
  </si>
  <si>
    <t>Garmen</t>
  </si>
  <si>
    <t>Nari</t>
  </si>
  <si>
    <t>Tic</t>
  </si>
  <si>
    <t>Iyolit</t>
  </si>
  <si>
    <t>Yuotay</t>
  </si>
  <si>
    <t>Bahrue</t>
  </si>
  <si>
    <t>Master Pong</t>
  </si>
  <si>
    <t>Celarus</t>
  </si>
  <si>
    <t>Kracken</t>
  </si>
  <si>
    <t>Left To Right on screen to block the incoming ball</t>
  </si>
  <si>
    <t>Stationary / Left To Right on screen to evade the incoming ball</t>
  </si>
  <si>
    <t>Up,Down,Left,Right in the play area</t>
  </si>
  <si>
    <t>Stationary</t>
  </si>
  <si>
    <t>Left To Right on screen to block the incoming ball / In a jumping manner</t>
  </si>
  <si>
    <t>Left To Right on screen to block the incoming ball / Lifeline tries to get hit</t>
  </si>
  <si>
    <t>Left To Right on screen to evade the incoming ball</t>
  </si>
  <si>
    <t>Stationary / Up,Down,Left,Right in the play area</t>
  </si>
  <si>
    <t>Left To Right on screen to block the incoming ball / In a circular turn motion</t>
  </si>
  <si>
    <t>Fires His Weapons</t>
  </si>
  <si>
    <t>Upgrades his ship</t>
  </si>
  <si>
    <t>Hyper Test</t>
  </si>
  <si>
    <t>Overdrive Trigger</t>
  </si>
  <si>
    <t>Basic style of protecting his lifeline</t>
  </si>
  <si>
    <t>Dash</t>
  </si>
  <si>
    <t>Quick Speed up in movement direction</t>
  </si>
  <si>
    <t>Warp From one spot to another</t>
  </si>
  <si>
    <t>Blinks a great distance leaving behind an after image for a little which can block the ball</t>
  </si>
  <si>
    <t>Lifeline</t>
  </si>
  <si>
    <t>A Curcuit Transformer style block</t>
  </si>
  <si>
    <t>A Number of Curcuit Transformer style block</t>
  </si>
  <si>
    <t>A cluster of Capsules</t>
  </si>
  <si>
    <t>More clusters of Capsules</t>
  </si>
  <si>
    <t>Passive: With weapon upgrades periodiclly dropping</t>
  </si>
  <si>
    <t>Fires His Weapon</t>
  </si>
  <si>
    <t>Rapidly Fires His Weapon</t>
  </si>
  <si>
    <t>Sends an electric Pulse from wall to wall which the ball cannot pass</t>
  </si>
  <si>
    <t>An electric Arch from one side of him to the other</t>
  </si>
  <si>
    <t>Enters and Exits Drive mode. While in Drive mode He cannot shoot</t>
  </si>
  <si>
    <t>N/A</t>
  </si>
  <si>
    <t>Passive: Everytime he hits the ball it gets stronger and also gives it the effect of the next players Lifeline it hits healing himself for the damage dealt</t>
  </si>
  <si>
    <t>His Shell is his lifeline</t>
  </si>
  <si>
    <t>Moving or shooting to avoid the ball hitting him</t>
  </si>
  <si>
    <t>Passive: After hitting the ball a number of times gain a health</t>
  </si>
  <si>
    <t>Moving around the play area to hit the ball with his head while avoiding his trailing tail from being hit</t>
  </si>
  <si>
    <t>His tail segments</t>
  </si>
  <si>
    <t>Jack Cararrow</t>
  </si>
  <si>
    <t>Ric Slime</t>
  </si>
  <si>
    <t>A slime alien who got mostly stuck under a meteor and can only move a part of its body</t>
  </si>
  <si>
    <t>(No Name Yet)</t>
  </si>
  <si>
    <t>A Space entity that can controls Gravity (Thinking maybe make him a stage progrssion Char)</t>
  </si>
  <si>
    <t>Plant that spits out different plant towers based on timing and power. Ult possible being the root ball that Ive made before</t>
  </si>
  <si>
    <t>Concept Art</t>
  </si>
  <si>
    <t>Obo and Riena</t>
  </si>
  <si>
    <t>Adj</t>
  </si>
  <si>
    <t>Norm</t>
  </si>
  <si>
    <t>-</t>
  </si>
  <si>
    <t>Flashes</t>
  </si>
  <si>
    <t>Start</t>
  </si>
  <si>
    <t>Post Flash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</si>
</sst>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applyAlignment="1">
      <alignment wrapText="1"/>
    </xf>
    <xf numFmtId="0" fontId="0" fillId="0" borderId="0" xfId="0" quotePrefix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jpg"/><Relationship Id="rId1" Type="http://schemas.openxmlformats.org/officeDocument/2006/relationships/image" Target="../media/image19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g"/><Relationship Id="rId1" Type="http://schemas.openxmlformats.org/officeDocument/2006/relationships/image" Target="../media/image4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jpg"/><Relationship Id="rId2" Type="http://schemas.openxmlformats.org/officeDocument/2006/relationships/image" Target="../media/image7.png"/><Relationship Id="rId1" Type="http://schemas.openxmlformats.org/officeDocument/2006/relationships/image" Target="../media/image6.jpg"/><Relationship Id="rId4" Type="http://schemas.openxmlformats.org/officeDocument/2006/relationships/image" Target="../media/image9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jpg"/><Relationship Id="rId2" Type="http://schemas.openxmlformats.org/officeDocument/2006/relationships/image" Target="../media/image13.jpg"/><Relationship Id="rId1" Type="http://schemas.openxmlformats.org/officeDocument/2006/relationships/image" Target="../media/image12.jpg"/><Relationship Id="rId4" Type="http://schemas.openxmlformats.org/officeDocument/2006/relationships/image" Target="../media/image15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jpg"/><Relationship Id="rId1" Type="http://schemas.openxmlformats.org/officeDocument/2006/relationships/image" Target="../media/image16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40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5FFA8C9-E356-D5BA-F0E2-E4A4E159D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466725</xdr:colOff>
      <xdr:row>0</xdr:row>
      <xdr:rowOff>0</xdr:rowOff>
    </xdr:from>
    <xdr:to>
      <xdr:col>25</xdr:col>
      <xdr:colOff>314325</xdr:colOff>
      <xdr:row>40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E918FF4-A7C5-6AD2-42E6-B3C0344E3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81925" y="0"/>
          <a:ext cx="7772400" cy="77724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40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0188D8-9BA4-C725-710E-111A6E6EB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419100</xdr:colOff>
      <xdr:row>0</xdr:row>
      <xdr:rowOff>9525</xdr:rowOff>
    </xdr:from>
    <xdr:to>
      <xdr:col>25</xdr:col>
      <xdr:colOff>266700</xdr:colOff>
      <xdr:row>40</xdr:row>
      <xdr:rowOff>161925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AA5030-99DB-DA02-CFEB-9742648C2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4300" y="9525"/>
          <a:ext cx="7772400" cy="7772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40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4E5178E-880F-F435-53F9-73EDB2460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7772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9525</xdr:rowOff>
    </xdr:from>
    <xdr:to>
      <xdr:col>12</xdr:col>
      <xdr:colOff>457200</xdr:colOff>
      <xdr:row>40</xdr:row>
      <xdr:rowOff>161925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69C7AE1-BB13-E4A9-C1BB-EA0C3245E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25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428625</xdr:colOff>
      <xdr:row>0</xdr:row>
      <xdr:rowOff>0</xdr:rowOff>
    </xdr:from>
    <xdr:to>
      <xdr:col>25</xdr:col>
      <xdr:colOff>152400</xdr:colOff>
      <xdr:row>40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18EFD4-0FA6-8EDA-0E06-B4C61808F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58125" y="0"/>
          <a:ext cx="7772400" cy="7772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40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493E876-1334-350C-312C-ECEB16DDD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457200</xdr:colOff>
      <xdr:row>0</xdr:row>
      <xdr:rowOff>0</xdr:rowOff>
    </xdr:from>
    <xdr:to>
      <xdr:col>25</xdr:col>
      <xdr:colOff>304800</xdr:colOff>
      <xdr:row>40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69B200-01DE-CD8C-4333-77A22DCE2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2400" y="0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25</xdr:col>
      <xdr:colOff>285750</xdr:colOff>
      <xdr:row>0</xdr:row>
      <xdr:rowOff>0</xdr:rowOff>
    </xdr:from>
    <xdr:to>
      <xdr:col>38</xdr:col>
      <xdr:colOff>9525</xdr:colOff>
      <xdr:row>40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8213FA-F723-B8CD-093B-342747D80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63875" y="0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37</xdr:col>
      <xdr:colOff>523875</xdr:colOff>
      <xdr:row>0</xdr:row>
      <xdr:rowOff>0</xdr:rowOff>
    </xdr:from>
    <xdr:to>
      <xdr:col>50</xdr:col>
      <xdr:colOff>247650</xdr:colOff>
      <xdr:row>40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CB9125F-8713-1B1E-8C65-627DE95DCC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31500" y="0"/>
          <a:ext cx="7772400" cy="7772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0</xdr:rowOff>
    </xdr:from>
    <xdr:to>
      <xdr:col>12</xdr:col>
      <xdr:colOff>466725</xdr:colOff>
      <xdr:row>40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904889-4BAB-A628-EF62-626E37B6E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0"/>
          <a:ext cx="7772400" cy="7772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40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8966A36-F99E-6D6B-AE00-5D835A488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7772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40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1214E7-176C-E090-3313-220CD27B4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428625</xdr:colOff>
      <xdr:row>0</xdr:row>
      <xdr:rowOff>0</xdr:rowOff>
    </xdr:from>
    <xdr:to>
      <xdr:col>25</xdr:col>
      <xdr:colOff>152400</xdr:colOff>
      <xdr:row>40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C9B78B-8A48-BB27-6493-4C311242D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58125" y="0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25</xdr:col>
      <xdr:colOff>95250</xdr:colOff>
      <xdr:row>0</xdr:row>
      <xdr:rowOff>0</xdr:rowOff>
    </xdr:from>
    <xdr:to>
      <xdr:col>37</xdr:col>
      <xdr:colOff>438150</xdr:colOff>
      <xdr:row>40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612D9B9-219B-595B-8ADB-E8C30B0F6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73375" y="0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37</xdr:col>
      <xdr:colOff>452438</xdr:colOff>
      <xdr:row>0</xdr:row>
      <xdr:rowOff>0</xdr:rowOff>
    </xdr:from>
    <xdr:to>
      <xdr:col>50</xdr:col>
      <xdr:colOff>176213</xdr:colOff>
      <xdr:row>40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1BE90F-E724-00B6-A34E-5E09B98ED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60063" y="0"/>
          <a:ext cx="7772400" cy="7772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40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6E9E01-69D0-08DF-23CE-B968C7B24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7772400"/>
        </a:xfrm>
        <a:prstGeom prst="rect">
          <a:avLst/>
        </a:prstGeom>
      </xdr:spPr>
    </xdr:pic>
    <xdr:clientData/>
  </xdr:twoCellAnchor>
  <xdr:twoCellAnchor editAs="oneCell">
    <xdr:from>
      <xdr:col>12</xdr:col>
      <xdr:colOff>428625</xdr:colOff>
      <xdr:row>0</xdr:row>
      <xdr:rowOff>0</xdr:rowOff>
    </xdr:from>
    <xdr:to>
      <xdr:col>25</xdr:col>
      <xdr:colOff>152400</xdr:colOff>
      <xdr:row>40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7E90A71-D888-AAC6-F8D2-4147C90AC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58125" y="0"/>
          <a:ext cx="7772400" cy="77724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40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E68F05-958F-D34E-6A06-62CC7C0EC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7772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19"/>
  <sheetViews>
    <sheetView topLeftCell="B6" zoomScale="115" zoomScaleNormal="115" workbookViewId="0">
      <selection activeCell="D10" sqref="D8:D10"/>
    </sheetView>
  </sheetViews>
  <sheetFormatPr defaultRowHeight="15" x14ac:dyDescent="0.25"/>
  <cols>
    <col min="1" max="1" width="6" style="1" bestFit="1" customWidth="1"/>
    <col min="2" max="2" width="16.5703125" style="1" bestFit="1" customWidth="1"/>
    <col min="3" max="3" width="16.5703125" style="1" customWidth="1"/>
    <col min="4" max="11" width="22.140625" style="1" customWidth="1"/>
    <col min="12" max="16384" width="9.140625" style="1"/>
  </cols>
  <sheetData>
    <row r="1" spans="1:11" x14ac:dyDescent="0.25">
      <c r="A1" s="1" t="s">
        <v>0</v>
      </c>
      <c r="B1" s="1" t="s">
        <v>1</v>
      </c>
      <c r="C1" s="1" t="s">
        <v>61</v>
      </c>
      <c r="D1" s="1" t="s">
        <v>2</v>
      </c>
      <c r="E1" s="1" t="s">
        <v>8</v>
      </c>
      <c r="F1" s="1" t="s">
        <v>6</v>
      </c>
      <c r="G1" s="1" t="s">
        <v>7</v>
      </c>
      <c r="H1" s="1" t="s">
        <v>33</v>
      </c>
      <c r="I1" s="1" t="s">
        <v>3</v>
      </c>
      <c r="J1" s="1" t="s">
        <v>37</v>
      </c>
      <c r="K1" s="1" t="s">
        <v>4</v>
      </c>
    </row>
    <row r="2" spans="1:11" ht="45" x14ac:dyDescent="0.25">
      <c r="A2" s="1">
        <v>1</v>
      </c>
      <c r="B2" s="1" t="s">
        <v>5</v>
      </c>
      <c r="E2" s="1" t="s">
        <v>19</v>
      </c>
      <c r="F2" s="1" t="s">
        <v>46</v>
      </c>
      <c r="G2" s="1" t="s">
        <v>45</v>
      </c>
      <c r="H2" s="1" t="s">
        <v>34</v>
      </c>
      <c r="I2" s="1" t="s">
        <v>32</v>
      </c>
      <c r="J2" s="1" t="s">
        <v>38</v>
      </c>
    </row>
    <row r="3" spans="1:11" ht="45" x14ac:dyDescent="0.25">
      <c r="A3" s="1">
        <v>2</v>
      </c>
      <c r="B3" s="1" t="s">
        <v>9</v>
      </c>
      <c r="E3" s="1" t="s">
        <v>19</v>
      </c>
      <c r="F3" s="1" t="s">
        <v>43</v>
      </c>
      <c r="G3" s="1" t="s">
        <v>44</v>
      </c>
      <c r="H3" s="1" t="s">
        <v>34</v>
      </c>
      <c r="I3" s="1" t="s">
        <v>32</v>
      </c>
      <c r="J3" s="1" t="s">
        <v>40</v>
      </c>
    </row>
    <row r="4" spans="1:11" ht="60" x14ac:dyDescent="0.25">
      <c r="A4" s="1">
        <v>3</v>
      </c>
      <c r="B4" s="1" t="s">
        <v>10</v>
      </c>
      <c r="E4" s="1" t="s">
        <v>20</v>
      </c>
      <c r="F4" s="1" t="s">
        <v>43</v>
      </c>
      <c r="G4" s="1" t="s">
        <v>47</v>
      </c>
      <c r="H4" s="1" t="s">
        <v>48</v>
      </c>
      <c r="I4" s="1" t="s">
        <v>51</v>
      </c>
      <c r="J4" s="1" t="s">
        <v>50</v>
      </c>
    </row>
    <row r="5" spans="1:11" ht="75" x14ac:dyDescent="0.25">
      <c r="A5" s="1">
        <v>4</v>
      </c>
      <c r="B5" s="1" t="s">
        <v>11</v>
      </c>
      <c r="E5" s="1" t="s">
        <v>21</v>
      </c>
      <c r="F5" s="1" t="s">
        <v>48</v>
      </c>
      <c r="G5" s="1" t="s">
        <v>52</v>
      </c>
      <c r="H5" s="1" t="s">
        <v>48</v>
      </c>
      <c r="I5" s="1" t="s">
        <v>53</v>
      </c>
      <c r="J5" s="1" t="s">
        <v>54</v>
      </c>
    </row>
    <row r="6" spans="1:11" ht="45" x14ac:dyDescent="0.25">
      <c r="A6" s="1">
        <v>5</v>
      </c>
      <c r="B6" s="1" t="s">
        <v>62</v>
      </c>
      <c r="E6" s="1" t="s">
        <v>19</v>
      </c>
    </row>
    <row r="7" spans="1:11" x14ac:dyDescent="0.25">
      <c r="A7" s="1">
        <v>6</v>
      </c>
      <c r="B7" s="1" t="s">
        <v>12</v>
      </c>
      <c r="E7" s="1" t="s">
        <v>22</v>
      </c>
    </row>
    <row r="8" spans="1:11" ht="60" x14ac:dyDescent="0.25">
      <c r="A8" s="1">
        <v>7</v>
      </c>
      <c r="B8" s="1" t="s">
        <v>13</v>
      </c>
      <c r="E8" s="1" t="s">
        <v>23</v>
      </c>
    </row>
    <row r="9" spans="1:11" ht="60" x14ac:dyDescent="0.25">
      <c r="A9" s="1">
        <v>8</v>
      </c>
      <c r="B9" s="1" t="s">
        <v>14</v>
      </c>
      <c r="E9" s="1" t="s">
        <v>24</v>
      </c>
    </row>
    <row r="10" spans="1:11" ht="45" x14ac:dyDescent="0.25">
      <c r="A10" s="1">
        <v>9</v>
      </c>
      <c r="B10" s="1" t="s">
        <v>15</v>
      </c>
      <c r="E10" s="1" t="s">
        <v>25</v>
      </c>
    </row>
    <row r="11" spans="1:11" ht="105" x14ac:dyDescent="0.25">
      <c r="A11" s="1">
        <v>9999</v>
      </c>
      <c r="B11" s="1" t="s">
        <v>16</v>
      </c>
      <c r="E11" s="1" t="s">
        <v>19</v>
      </c>
      <c r="F11" s="1" t="s">
        <v>48</v>
      </c>
      <c r="G11" s="1" t="s">
        <v>49</v>
      </c>
    </row>
    <row r="12" spans="1:11" ht="45" x14ac:dyDescent="0.25">
      <c r="A12" s="1">
        <v>11</v>
      </c>
      <c r="B12" s="1" t="s">
        <v>17</v>
      </c>
      <c r="E12" s="1" t="s">
        <v>26</v>
      </c>
    </row>
    <row r="13" spans="1:11" x14ac:dyDescent="0.25">
      <c r="A13" s="1">
        <v>12</v>
      </c>
      <c r="B13" s="1" t="s">
        <v>18</v>
      </c>
      <c r="E13" s="1" t="s">
        <v>22</v>
      </c>
    </row>
    <row r="14" spans="1:11" ht="60" x14ac:dyDescent="0.25">
      <c r="A14" s="1">
        <v>13</v>
      </c>
      <c r="B14" s="1" t="s">
        <v>55</v>
      </c>
      <c r="E14" s="1" t="s">
        <v>27</v>
      </c>
      <c r="F14" s="1" t="s">
        <v>28</v>
      </c>
      <c r="G14" s="1" t="s">
        <v>29</v>
      </c>
    </row>
    <row r="15" spans="1:11" ht="60" x14ac:dyDescent="0.25">
      <c r="A15" s="1">
        <v>14</v>
      </c>
      <c r="B15" s="1" t="s">
        <v>30</v>
      </c>
      <c r="E15" s="1" t="s">
        <v>19</v>
      </c>
      <c r="H15" s="1" t="s">
        <v>36</v>
      </c>
      <c r="I15" s="1" t="s">
        <v>32</v>
      </c>
      <c r="J15" s="1" t="s">
        <v>39</v>
      </c>
    </row>
    <row r="16" spans="1:11" ht="45" x14ac:dyDescent="0.25">
      <c r="A16" s="1">
        <v>15</v>
      </c>
      <c r="B16" s="1" t="s">
        <v>31</v>
      </c>
      <c r="E16" s="1" t="s">
        <v>19</v>
      </c>
      <c r="F16" s="1" t="s">
        <v>28</v>
      </c>
      <c r="G16" s="1" t="s">
        <v>42</v>
      </c>
      <c r="H16" s="1" t="s">
        <v>35</v>
      </c>
      <c r="I16" s="1" t="s">
        <v>32</v>
      </c>
      <c r="J16" s="1" t="s">
        <v>41</v>
      </c>
    </row>
    <row r="17" spans="1:4" ht="60" x14ac:dyDescent="0.25">
      <c r="A17" s="1">
        <v>16</v>
      </c>
      <c r="B17" s="1" t="s">
        <v>56</v>
      </c>
      <c r="D17" s="1" t="s">
        <v>57</v>
      </c>
    </row>
    <row r="18" spans="1:4" ht="75" x14ac:dyDescent="0.25">
      <c r="A18" s="1">
        <v>17</v>
      </c>
      <c r="B18" s="1" t="s">
        <v>58</v>
      </c>
      <c r="D18" s="1" t="s">
        <v>59</v>
      </c>
    </row>
    <row r="19" spans="1:4" ht="90" x14ac:dyDescent="0.25">
      <c r="A19" s="1">
        <v>18</v>
      </c>
      <c r="B19" s="1" t="s">
        <v>58</v>
      </c>
      <c r="D19" s="1" t="s">
        <v>60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87035E-1CFF-4368-9596-685FC81E8B47}">
  <dimension ref="A1"/>
  <sheetViews>
    <sheetView zoomScale="40" zoomScaleNormal="40" workbookViewId="0">
      <selection activeCell="AJ24" sqref="AJ2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3CBEF9-FFF0-45BF-8A92-B020FDA18734}">
  <dimension ref="A1"/>
  <sheetViews>
    <sheetView zoomScale="40" zoomScaleNormal="40" workbookViewId="0">
      <selection activeCell="X24" sqref="X24:Y2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703642-32CA-4B96-8045-2A5419A4CF1F}">
  <dimension ref="A1"/>
  <sheetViews>
    <sheetView zoomScale="40" zoomScaleNormal="40" workbookViewId="0">
      <selection activeCell="AG11" sqref="AG1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44B15B-C38B-49F4-A547-EBA02D490816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B99D8-5D76-44F1-A4C1-AC3E38DD8A9C}">
  <dimension ref="B1:M28"/>
  <sheetViews>
    <sheetView tabSelected="1" workbookViewId="0">
      <selection activeCell="M3" sqref="M3"/>
    </sheetView>
  </sheetViews>
  <sheetFormatPr defaultRowHeight="15" x14ac:dyDescent="0.25"/>
  <sheetData>
    <row r="1" spans="2:13" x14ac:dyDescent="0.25">
      <c r="B1" t="s">
        <v>66</v>
      </c>
      <c r="C1" t="s">
        <v>67</v>
      </c>
      <c r="D1" t="s">
        <v>63</v>
      </c>
      <c r="E1" t="s">
        <v>68</v>
      </c>
      <c r="F1" t="s">
        <v>64</v>
      </c>
    </row>
    <row r="2" spans="2:13" x14ac:dyDescent="0.25">
      <c r="B2">
        <f>IF(C2 &gt; 0,1,"")</f>
        <v>1</v>
      </c>
      <c r="C2">
        <v>3</v>
      </c>
      <c r="D2">
        <v>45</v>
      </c>
      <c r="E2">
        <f>C2-(D2/100)</f>
        <v>2.5499999999999998</v>
      </c>
      <c r="F2">
        <v>55</v>
      </c>
      <c r="G2" t="str">
        <f>"if(timeLeft &lt;= " &amp; C2 &amp; "f &amp;&amp; timeLeft &gt;= " &amp; E2 &amp; "f)" &amp; CHAR(10) &amp; "{" &amp; CHAR(10) &amp; CHAR(10) &amp; "}"</f>
        <v>if(timeLeft &lt;= 3f &amp;&amp; timeLeft &gt;= 2.55f)
{
}</v>
      </c>
      <c r="H2">
        <v>0.3</v>
      </c>
      <c r="I2">
        <f>F2-J2</f>
        <v>41.5</v>
      </c>
      <c r="J2">
        <f>D2-D3</f>
        <v>13.5</v>
      </c>
    </row>
    <row r="3" spans="2:13" x14ac:dyDescent="0.25">
      <c r="B3">
        <f>IF(C3 &gt; 0,B2+1,"")</f>
        <v>2</v>
      </c>
      <c r="C3">
        <f>E2-(F2/100)</f>
        <v>1.9999999999999998</v>
      </c>
      <c r="D3">
        <f>D2-(D2*$H$2)</f>
        <v>31.5</v>
      </c>
      <c r="E3">
        <f>C3-(D3/100)</f>
        <v>1.6849999999999998</v>
      </c>
      <c r="F3">
        <f>F2-(F2*$H$2)</f>
        <v>38.5</v>
      </c>
      <c r="G3" t="str">
        <f t="shared" ref="G3:G28" si="0">"if(timeLeft &lt;= " &amp; C3 &amp; "f &amp;&amp; timeLeft &gt;= " &amp; E3 &amp; "f)" &amp; CHAR(10) &amp; "{" &amp; CHAR(10) &amp; CHAR(10) &amp; "}"</f>
        <v>if(timeLeft &lt;= 2f &amp;&amp; timeLeft &gt;= 1.685f)
{
}</v>
      </c>
      <c r="H3">
        <f>12/55</f>
        <v>0.21818181818181817</v>
      </c>
    </row>
    <row r="4" spans="2:13" x14ac:dyDescent="0.25">
      <c r="B4">
        <f t="shared" ref="B4:B28" si="1">IF(C4 &gt; 0,B3+1,"")</f>
        <v>3</v>
      </c>
      <c r="C4">
        <f t="shared" ref="C4:C28" si="2">E3-(F3/100)</f>
        <v>1.2999999999999998</v>
      </c>
      <c r="D4">
        <f t="shared" ref="D4:D28" si="3">D3-(D3*$H$2)</f>
        <v>22.05</v>
      </c>
      <c r="E4">
        <f>C4-(D4/100)</f>
        <v>1.0794999999999999</v>
      </c>
      <c r="F4">
        <f t="shared" ref="F4:F22" si="4">F3-(F3*$H$2)</f>
        <v>26.950000000000003</v>
      </c>
      <c r="G4" t="str">
        <f t="shared" si="0"/>
        <v>if(timeLeft &lt;= 1.3f &amp;&amp; timeLeft &gt;= 1.0795f)
{
}</v>
      </c>
    </row>
    <row r="5" spans="2:13" x14ac:dyDescent="0.25">
      <c r="B5">
        <f t="shared" si="1"/>
        <v>4</v>
      </c>
      <c r="C5">
        <f t="shared" si="2"/>
        <v>0.80999999999999983</v>
      </c>
      <c r="D5">
        <f t="shared" si="3"/>
        <v>15.435</v>
      </c>
      <c r="E5">
        <f t="shared" ref="E4:E28" si="5">C5-(D5/100)</f>
        <v>0.65564999999999984</v>
      </c>
      <c r="F5">
        <f t="shared" si="4"/>
        <v>18.865000000000002</v>
      </c>
      <c r="G5" t="str">
        <f t="shared" si="0"/>
        <v>if(timeLeft &lt;= 0.81f &amp;&amp; timeLeft &gt;= 0.65565f)
{
}</v>
      </c>
    </row>
    <row r="6" spans="2:13" x14ac:dyDescent="0.25">
      <c r="B6">
        <f t="shared" si="1"/>
        <v>5</v>
      </c>
      <c r="C6">
        <f t="shared" si="2"/>
        <v>0.46699999999999986</v>
      </c>
      <c r="D6">
        <f t="shared" si="3"/>
        <v>10.804500000000001</v>
      </c>
      <c r="E6">
        <f t="shared" si="5"/>
        <v>0.35895499999999986</v>
      </c>
      <c r="F6">
        <f t="shared" si="4"/>
        <v>13.205500000000001</v>
      </c>
      <c r="G6" t="str">
        <f t="shared" si="0"/>
        <v>if(timeLeft &lt;= 0.467f &amp;&amp; timeLeft &gt;= 0.358955f)
{
}</v>
      </c>
    </row>
    <row r="7" spans="2:13" x14ac:dyDescent="0.25">
      <c r="B7">
        <f t="shared" si="1"/>
        <v>6</v>
      </c>
      <c r="C7">
        <f t="shared" si="2"/>
        <v>0.22689999999999985</v>
      </c>
      <c r="D7">
        <f t="shared" si="3"/>
        <v>7.5631500000000003</v>
      </c>
      <c r="E7">
        <f t="shared" si="5"/>
        <v>0.15126849999999986</v>
      </c>
      <c r="F7">
        <f t="shared" si="4"/>
        <v>9.2438500000000001</v>
      </c>
      <c r="G7" t="str">
        <f t="shared" si="0"/>
        <v>if(timeLeft &lt;= 0.2269f &amp;&amp; timeLeft &gt;= 0.1512685f)
{
}</v>
      </c>
    </row>
    <row r="8" spans="2:13" x14ac:dyDescent="0.25">
      <c r="B8">
        <f t="shared" si="1"/>
        <v>7</v>
      </c>
      <c r="C8">
        <f t="shared" si="2"/>
        <v>5.8829999999999855E-2</v>
      </c>
      <c r="D8">
        <f t="shared" si="3"/>
        <v>5.2942049999999998</v>
      </c>
      <c r="E8">
        <f t="shared" si="5"/>
        <v>5.8879499999998572E-3</v>
      </c>
      <c r="F8">
        <f t="shared" si="4"/>
        <v>6.4706950000000001</v>
      </c>
      <c r="G8" t="str">
        <f t="shared" si="0"/>
        <v>if(timeLeft &lt;= 0.0588299999999999f &amp;&amp; timeLeft &gt;= 0.00588794999999986f)
{
}</v>
      </c>
      <c r="K8">
        <v>3</v>
      </c>
      <c r="L8" s="2" t="s">
        <v>65</v>
      </c>
      <c r="M8">
        <v>2.5499999999999998</v>
      </c>
    </row>
    <row r="9" spans="2:13" x14ac:dyDescent="0.25">
      <c r="B9" t="str">
        <f t="shared" si="1"/>
        <v/>
      </c>
      <c r="C9">
        <f t="shared" si="2"/>
        <v>-5.8819000000000142E-2</v>
      </c>
      <c r="D9">
        <f t="shared" si="3"/>
        <v>3.7059435000000001</v>
      </c>
      <c r="E9">
        <f t="shared" si="5"/>
        <v>-9.5878435000000151E-2</v>
      </c>
      <c r="F9">
        <f t="shared" si="4"/>
        <v>4.5294865</v>
      </c>
      <c r="G9" t="str">
        <f t="shared" si="0"/>
        <v>if(timeLeft &lt;= -0.0588190000000001f &amp;&amp; timeLeft &gt;= -0.0958784350000002f)
{
}</v>
      </c>
      <c r="K9">
        <v>2</v>
      </c>
      <c r="L9" t="s">
        <v>65</v>
      </c>
      <c r="M9">
        <v>1.67</v>
      </c>
    </row>
    <row r="10" spans="2:13" x14ac:dyDescent="0.25">
      <c r="B10" t="str">
        <f t="shared" si="1"/>
        <v/>
      </c>
      <c r="C10">
        <f t="shared" si="2"/>
        <v>-0.14117330000000014</v>
      </c>
      <c r="D10">
        <f t="shared" si="3"/>
        <v>2.5941604500000004</v>
      </c>
      <c r="E10">
        <f t="shared" si="5"/>
        <v>-0.16711490450000013</v>
      </c>
      <c r="F10">
        <f t="shared" si="4"/>
        <v>3.1706405499999999</v>
      </c>
      <c r="G10" t="str">
        <f t="shared" si="0"/>
        <v>if(timeLeft &lt;= -0.1411733f &amp;&amp; timeLeft &gt;= -0.1671149045f)
{
}</v>
      </c>
    </row>
    <row r="11" spans="2:13" x14ac:dyDescent="0.25">
      <c r="B11" t="str">
        <f t="shared" si="1"/>
        <v/>
      </c>
      <c r="C11">
        <f t="shared" si="2"/>
        <v>-0.19882131000000014</v>
      </c>
      <c r="D11">
        <f t="shared" si="3"/>
        <v>1.8159123150000003</v>
      </c>
      <c r="E11">
        <f t="shared" si="5"/>
        <v>-0.21698043315000015</v>
      </c>
      <c r="F11">
        <f t="shared" si="4"/>
        <v>2.2194483849999997</v>
      </c>
      <c r="G11" t="str">
        <f t="shared" si="0"/>
        <v>if(timeLeft &lt;= -0.19882131f &amp;&amp; timeLeft &gt;= -0.21698043315f)
{
}</v>
      </c>
    </row>
    <row r="12" spans="2:13" x14ac:dyDescent="0.25">
      <c r="B12" t="str">
        <f t="shared" si="1"/>
        <v/>
      </c>
      <c r="C12">
        <f t="shared" si="2"/>
        <v>-0.23917491700000015</v>
      </c>
      <c r="D12">
        <f t="shared" si="3"/>
        <v>1.2711386205000004</v>
      </c>
      <c r="E12">
        <f t="shared" si="5"/>
        <v>-0.25188630320500016</v>
      </c>
      <c r="F12">
        <f t="shared" si="4"/>
        <v>1.5536138694999999</v>
      </c>
      <c r="G12" t="str">
        <f t="shared" si="0"/>
        <v>if(timeLeft &lt;= -0.239174917f &amp;&amp; timeLeft &gt;= -0.251886303205f)
{
}</v>
      </c>
    </row>
    <row r="13" spans="2:13" x14ac:dyDescent="0.25">
      <c r="B13" t="str">
        <f t="shared" si="1"/>
        <v/>
      </c>
      <c r="C13">
        <f t="shared" si="2"/>
        <v>-0.26742244190000014</v>
      </c>
      <c r="D13">
        <f t="shared" si="3"/>
        <v>0.88979703435000035</v>
      </c>
      <c r="E13">
        <f t="shared" si="5"/>
        <v>-0.27632041224350012</v>
      </c>
      <c r="F13">
        <f t="shared" si="4"/>
        <v>1.08752970865</v>
      </c>
      <c r="G13" t="str">
        <f t="shared" si="0"/>
        <v>if(timeLeft &lt;= -0.2674224419f &amp;&amp; timeLeft &gt;= -0.2763204122435f)
{
}</v>
      </c>
    </row>
    <row r="14" spans="2:13" x14ac:dyDescent="0.25">
      <c r="B14" t="str">
        <f t="shared" si="1"/>
        <v/>
      </c>
      <c r="C14">
        <f t="shared" si="2"/>
        <v>-0.2871957093300001</v>
      </c>
      <c r="D14">
        <f t="shared" si="3"/>
        <v>0.62285792404500029</v>
      </c>
      <c r="E14">
        <f t="shared" si="5"/>
        <v>-0.29342428857045011</v>
      </c>
      <c r="F14">
        <f>F13-(F13*$H$2)</f>
        <v>0.76127079605500003</v>
      </c>
      <c r="G14" t="str">
        <f t="shared" si="0"/>
        <v>if(timeLeft &lt;= -0.28719570933f &amp;&amp; timeLeft &gt;= -0.29342428857045f)
{
}</v>
      </c>
    </row>
    <row r="15" spans="2:13" x14ac:dyDescent="0.25">
      <c r="B15" t="str">
        <f t="shared" si="1"/>
        <v/>
      </c>
      <c r="C15">
        <f t="shared" si="2"/>
        <v>-0.30103699653100013</v>
      </c>
      <c r="D15">
        <f t="shared" si="3"/>
        <v>0.43600054683150025</v>
      </c>
      <c r="E15">
        <f t="shared" si="5"/>
        <v>-0.30539700199931513</v>
      </c>
      <c r="F15">
        <f t="shared" si="4"/>
        <v>0.53288955723850007</v>
      </c>
      <c r="G15" t="str">
        <f t="shared" si="0"/>
        <v>if(timeLeft &lt;= -0.301036996531f &amp;&amp; timeLeft &gt;= -0.305397001999315f)
{
}</v>
      </c>
    </row>
    <row r="16" spans="2:13" x14ac:dyDescent="0.25">
      <c r="B16" t="str">
        <f t="shared" si="1"/>
        <v/>
      </c>
      <c r="C16">
        <f t="shared" si="2"/>
        <v>-0.3107258975717001</v>
      </c>
      <c r="D16">
        <f t="shared" si="3"/>
        <v>0.30520038278205019</v>
      </c>
      <c r="E16">
        <f t="shared" si="5"/>
        <v>-0.31377790139952061</v>
      </c>
      <c r="F16">
        <f t="shared" si="4"/>
        <v>0.37302269006695005</v>
      </c>
      <c r="G16" t="str">
        <f t="shared" si="0"/>
        <v>if(timeLeft &lt;= -0.3107258975717f &amp;&amp; timeLeft &gt;= -0.313777901399521f)
{
}</v>
      </c>
    </row>
    <row r="17" spans="2:7" x14ac:dyDescent="0.25">
      <c r="B17" t="str">
        <f t="shared" si="1"/>
        <v/>
      </c>
      <c r="C17">
        <f t="shared" si="2"/>
        <v>-0.3175081283001901</v>
      </c>
      <c r="D17">
        <f t="shared" si="3"/>
        <v>0.21364026794743513</v>
      </c>
      <c r="E17">
        <f t="shared" si="5"/>
        <v>-0.31964453097966444</v>
      </c>
      <c r="F17">
        <f t="shared" si="4"/>
        <v>0.26111588304686506</v>
      </c>
      <c r="G17" t="str">
        <f t="shared" si="0"/>
        <v>if(timeLeft &lt;= -0.31750812830019f &amp;&amp; timeLeft &gt;= -0.319644530979664f)
{
}</v>
      </c>
    </row>
    <row r="18" spans="2:7" x14ac:dyDescent="0.25">
      <c r="B18" t="str">
        <f t="shared" si="1"/>
        <v/>
      </c>
      <c r="C18">
        <f t="shared" si="2"/>
        <v>-0.32225568981013308</v>
      </c>
      <c r="D18">
        <f t="shared" si="3"/>
        <v>0.14954818756320459</v>
      </c>
      <c r="E18">
        <f t="shared" si="5"/>
        <v>-0.32375117168576512</v>
      </c>
      <c r="F18">
        <f t="shared" si="4"/>
        <v>0.18278111813280556</v>
      </c>
      <c r="G18" t="str">
        <f t="shared" si="0"/>
        <v>if(timeLeft &lt;= -0.322255689810133f &amp;&amp; timeLeft &gt;= -0.323751171685765f)
{
}</v>
      </c>
    </row>
    <row r="19" spans="2:7" x14ac:dyDescent="0.25">
      <c r="B19" t="str">
        <f t="shared" si="1"/>
        <v/>
      </c>
      <c r="C19">
        <f t="shared" si="2"/>
        <v>-0.32557898286709319</v>
      </c>
      <c r="D19">
        <f t="shared" si="3"/>
        <v>0.10468373129424322</v>
      </c>
      <c r="E19">
        <f t="shared" si="5"/>
        <v>-0.32662582018003561</v>
      </c>
      <c r="F19">
        <f>F18-(F18*$H$2)</f>
        <v>0.12794678269296389</v>
      </c>
      <c r="G19" t="str">
        <f t="shared" si="0"/>
        <v>if(timeLeft &lt;= -0.325578982867093f &amp;&amp; timeLeft &gt;= -0.326625820180036f)
{
}</v>
      </c>
    </row>
    <row r="20" spans="2:7" x14ac:dyDescent="0.25">
      <c r="B20" t="str">
        <f t="shared" si="1"/>
        <v/>
      </c>
      <c r="C20">
        <f t="shared" si="2"/>
        <v>-0.32790528800696522</v>
      </c>
      <c r="D20">
        <f t="shared" si="3"/>
        <v>7.3278611905970251E-2</v>
      </c>
      <c r="E20">
        <f t="shared" si="5"/>
        <v>-0.32863807412602491</v>
      </c>
      <c r="F20">
        <f t="shared" si="4"/>
        <v>8.9562747885074734E-2</v>
      </c>
      <c r="G20" t="str">
        <f t="shared" si="0"/>
        <v>if(timeLeft &lt;= -0.327905288006965f &amp;&amp; timeLeft &gt;= -0.328638074126025f)
{
}</v>
      </c>
    </row>
    <row r="21" spans="2:7" x14ac:dyDescent="0.25">
      <c r="B21" t="str">
        <f t="shared" si="1"/>
        <v/>
      </c>
      <c r="C21">
        <f t="shared" si="2"/>
        <v>-0.32953370160487566</v>
      </c>
      <c r="D21">
        <f t="shared" si="3"/>
        <v>5.1295028334179177E-2</v>
      </c>
      <c r="E21">
        <f t="shared" si="5"/>
        <v>-0.33004665188821747</v>
      </c>
      <c r="F21">
        <f t="shared" si="4"/>
        <v>6.2693923519552316E-2</v>
      </c>
      <c r="G21" t="str">
        <f t="shared" si="0"/>
        <v>if(timeLeft &lt;= -0.329533701604876f &amp;&amp; timeLeft &gt;= -0.330046651888217f)
{
}</v>
      </c>
    </row>
    <row r="22" spans="2:7" x14ac:dyDescent="0.25">
      <c r="B22" t="str">
        <f t="shared" si="1"/>
        <v/>
      </c>
      <c r="C22">
        <f t="shared" si="2"/>
        <v>-0.33067359112341299</v>
      </c>
      <c r="D22">
        <f t="shared" si="3"/>
        <v>3.5906519833925427E-2</v>
      </c>
      <c r="E22">
        <f t="shared" si="5"/>
        <v>-0.33103265632175227</v>
      </c>
      <c r="F22">
        <f t="shared" si="4"/>
        <v>4.388574646368662E-2</v>
      </c>
      <c r="G22" t="str">
        <f t="shared" si="0"/>
        <v>if(timeLeft &lt;= -0.330673591123413f &amp;&amp; timeLeft &gt;= -0.331032656321752f)
{
}</v>
      </c>
    </row>
    <row r="23" spans="2:7" x14ac:dyDescent="0.25">
      <c r="B23" t="str">
        <f t="shared" si="1"/>
        <v/>
      </c>
      <c r="C23">
        <f t="shared" si="2"/>
        <v>-0.33147151378638912</v>
      </c>
      <c r="D23">
        <f t="shared" si="3"/>
        <v>2.5134563883747799E-2</v>
      </c>
      <c r="E23">
        <f t="shared" si="5"/>
        <v>-0.33172285942522661</v>
      </c>
      <c r="F23">
        <f>F22-(F22*$H$2)</f>
        <v>3.0720022524580635E-2</v>
      </c>
      <c r="G23" t="str">
        <f t="shared" si="0"/>
        <v>if(timeLeft &lt;= -0.331471513786389f &amp;&amp; timeLeft &gt;= -0.331722859425227f)
{
}</v>
      </c>
    </row>
    <row r="24" spans="2:7" x14ac:dyDescent="0.25">
      <c r="B24" t="str">
        <f t="shared" si="1"/>
        <v/>
      </c>
      <c r="C24">
        <f t="shared" si="2"/>
        <v>-0.33203005965047244</v>
      </c>
      <c r="D24">
        <f t="shared" si="3"/>
        <v>1.759419471862346E-2</v>
      </c>
      <c r="E24">
        <f t="shared" si="5"/>
        <v>-0.33220600159765867</v>
      </c>
      <c r="F24">
        <f>F23-(F23*$H$2)</f>
        <v>2.1504015767206446E-2</v>
      </c>
      <c r="G24" t="str">
        <f t="shared" si="0"/>
        <v>if(timeLeft &lt;= -0.332030059650472f &amp;&amp; timeLeft &gt;= -0.332206001597659f)
{
}</v>
      </c>
    </row>
    <row r="25" spans="2:7" x14ac:dyDescent="0.25">
      <c r="B25" t="str">
        <f t="shared" si="1"/>
        <v/>
      </c>
      <c r="C25">
        <f t="shared" si="2"/>
        <v>-0.33242104175533072</v>
      </c>
      <c r="D25">
        <f t="shared" si="3"/>
        <v>1.2315936303036422E-2</v>
      </c>
      <c r="E25">
        <f t="shared" si="5"/>
        <v>-0.33254420111836108</v>
      </c>
      <c r="F25">
        <f t="shared" ref="F25:F27" si="6">F24-(F24*$H$2)</f>
        <v>1.5052811037044513E-2</v>
      </c>
      <c r="G25" t="str">
        <f t="shared" si="0"/>
        <v>if(timeLeft &lt;= -0.332421041755331f &amp;&amp; timeLeft &gt;= -0.332544201118361f)
{
}</v>
      </c>
    </row>
    <row r="26" spans="2:7" x14ac:dyDescent="0.25">
      <c r="B26" t="str">
        <f t="shared" si="1"/>
        <v/>
      </c>
      <c r="C26">
        <f t="shared" si="2"/>
        <v>-0.3326947292287315</v>
      </c>
      <c r="D26">
        <f t="shared" si="3"/>
        <v>8.6211554121254953E-3</v>
      </c>
      <c r="E26">
        <f t="shared" si="5"/>
        <v>-0.33278094078285275</v>
      </c>
      <c r="F26">
        <f t="shared" si="6"/>
        <v>1.053696772593116E-2</v>
      </c>
      <c r="G26" t="str">
        <f t="shared" si="0"/>
        <v>if(timeLeft &lt;= -0.332694729228732f &amp;&amp; timeLeft &gt;= -0.332780940782853f)
{
}</v>
      </c>
    </row>
    <row r="27" spans="2:7" x14ac:dyDescent="0.25">
      <c r="B27" t="str">
        <f t="shared" si="1"/>
        <v/>
      </c>
      <c r="C27">
        <f t="shared" si="2"/>
        <v>-0.33288631046011208</v>
      </c>
      <c r="D27">
        <f t="shared" si="3"/>
        <v>6.0348087884878471E-3</v>
      </c>
      <c r="E27">
        <f t="shared" si="5"/>
        <v>-0.33294665854799693</v>
      </c>
      <c r="F27">
        <f t="shared" si="6"/>
        <v>7.3758774081518121E-3</v>
      </c>
      <c r="G27" t="str">
        <f t="shared" si="0"/>
        <v>if(timeLeft &lt;= -0.332886310460112f &amp;&amp; timeLeft &gt;= -0.332946658547997f)
{
}</v>
      </c>
    </row>
    <row r="28" spans="2:7" x14ac:dyDescent="0.25">
      <c r="B28" t="str">
        <f t="shared" si="1"/>
        <v/>
      </c>
      <c r="C28">
        <f t="shared" si="2"/>
        <v>-0.33302041732207843</v>
      </c>
      <c r="D28">
        <f t="shared" si="3"/>
        <v>4.2243661519414926E-3</v>
      </c>
      <c r="E28">
        <f t="shared" si="5"/>
        <v>-0.33306266098359782</v>
      </c>
      <c r="F28">
        <f>F27-(F27*$H$2)</f>
        <v>5.163114185706268E-3</v>
      </c>
      <c r="G28" t="str">
        <f t="shared" si="0"/>
        <v>if(timeLeft &lt;= -0.333020417322078f &amp;&amp; timeLeft &gt;= -0.333062660983598f)
{
}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AF6313-E2EA-48A4-AA96-69510C7A3A8E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7D87B2-CF00-4BF9-BEE1-46C6CC247BFF}">
  <dimension ref="A1"/>
  <sheetViews>
    <sheetView zoomScale="40" zoomScaleNormal="40" workbookViewId="0">
      <selection activeCell="N6" sqref="N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CDB9DA-EBF3-4DBB-8F80-94666D307099}">
  <dimension ref="A1"/>
  <sheetViews>
    <sheetView zoomScale="40" zoomScaleNormal="40" workbookViewId="0">
      <selection activeCell="U30" sqref="U3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6DDF31-7653-4DAE-8629-0B35A65D2EB0}">
  <dimension ref="A1"/>
  <sheetViews>
    <sheetView zoomScale="40" zoomScaleNormal="40" workbookViewId="0">
      <selection activeCell="AE15" sqref="AE1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7A4740-D3F6-4DD6-8EA9-2B7AD4DD703F}">
  <dimension ref="A1"/>
  <sheetViews>
    <sheetView zoomScale="40" zoomScaleNormal="40" workbookViewId="0">
      <selection activeCell="AA49" sqref="AA4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A63CF3-55B9-4848-A2D3-C1583DAB6AEB}">
  <dimension ref="A1"/>
  <sheetViews>
    <sheetView zoomScale="40" zoomScaleNormal="40" workbookViewId="0">
      <selection activeCell="V25" sqref="V2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457335-73C3-49D8-9FA9-28C718B8300E}">
  <dimension ref="A1"/>
  <sheetViews>
    <sheetView zoomScale="40" zoomScaleNormal="40" workbookViewId="0">
      <selection activeCell="AC22" sqref="AC22:AD2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68043-9B81-47E2-A5B9-FE1403F5FEE6}">
  <dimension ref="A1"/>
  <sheetViews>
    <sheetView zoomScale="40" zoomScaleNormal="40"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Characters</vt:lpstr>
      <vt:lpstr>Base Plot</vt:lpstr>
      <vt:lpstr>Test</vt:lpstr>
      <vt:lpstr>Trigger</vt:lpstr>
      <vt:lpstr>Jack Cararrow</vt:lpstr>
      <vt:lpstr>Iyolit</vt:lpstr>
      <vt:lpstr>Yuotay</vt:lpstr>
      <vt:lpstr>Garmen</vt:lpstr>
      <vt:lpstr>Nari</vt:lpstr>
      <vt:lpstr>Ric Slime</vt:lpstr>
      <vt:lpstr>Obo and Riena</vt:lpstr>
      <vt:lpstr>Bahrue</vt:lpstr>
      <vt:lpstr>Tic</vt:lpstr>
      <vt:lpstr>Cals 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Raymond McLeod</dc:creator>
  <cp:lastModifiedBy>Raymond McLeod</cp:lastModifiedBy>
  <dcterms:created xsi:type="dcterms:W3CDTF">2015-06-05T18:17:20Z</dcterms:created>
  <dcterms:modified xsi:type="dcterms:W3CDTF">2023-09-24T00:40:20Z</dcterms:modified>
</cp:coreProperties>
</file>